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20" activeTab="0"/>
  </bookViews>
  <sheets>
    <sheet name="Bütçe Gelirleri" sheetId="1" r:id="rId1"/>
  </sheets>
  <definedNames>
    <definedName name="SatirBaslik">#REF!</definedName>
    <definedName name="SutunBaslik">#REF!</definedName>
  </definedNames>
  <calcPr fullCalcOnLoad="1"/>
</workbook>
</file>

<file path=xl/sharedStrings.xml><?xml version="1.0" encoding="utf-8"?>
<sst xmlns="http://schemas.openxmlformats.org/spreadsheetml/2006/main" count="184" uniqueCount="68">
  <si>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</si>
  <si>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</si>
  <si>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</si>
  <si>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</si>
  <si>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</si>
  <si>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</si>
  <si>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</si>
  <si>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ARTIŞ ORANI *           (%)</t>
  </si>
  <si>
    <t>OCAK-HAZİRAN                               GERÇEK. ORANI ** (%)</t>
  </si>
  <si>
    <t>01</t>
  </si>
  <si>
    <t>Vergi Gelirleri</t>
  </si>
  <si>
    <t>Gelir ve  Kazanç Üzerinden Alınan Vergiler</t>
  </si>
  <si>
    <t xml:space="preserve">Mülkiyet Üzerinden Alınan Vergiler </t>
  </si>
  <si>
    <t>Dahilde Alınan Mal ve Hizmet Vergileri</t>
  </si>
  <si>
    <t>Uluslararası Ticaret ve Muamelelerden Alınan Vergiler</t>
  </si>
  <si>
    <t>Damga Vergisi</t>
  </si>
  <si>
    <t>Harçlar</t>
  </si>
  <si>
    <t>Başka Yerde Sınıflandırılmayan Vergiler</t>
  </si>
  <si>
    <t>02</t>
  </si>
  <si>
    <t>Sosyal Güvenlik Gelirleri</t>
  </si>
  <si>
    <t>03</t>
  </si>
  <si>
    <t>Teşebbüs ve Mülkiyet Gelirleri</t>
  </si>
  <si>
    <t>Mal ve Hizmet Satış Gelirleri</t>
  </si>
  <si>
    <t>KİT ve Kamu Bankaları Gelirleri</t>
  </si>
  <si>
    <t>Kurumlar Hasılatı</t>
  </si>
  <si>
    <t>Kurumlar Karları</t>
  </si>
  <si>
    <t>Kira Gelirleri</t>
  </si>
  <si>
    <t>Diğer Teşebbüs ve Mülkiyet Gelirleri</t>
  </si>
  <si>
    <t>04</t>
  </si>
  <si>
    <t>Alınan Bağış ve Yardımlar ile Özel Gelirler</t>
  </si>
  <si>
    <t>Yurt Dışından Alınan Bağış ve Yardımlar</t>
  </si>
  <si>
    <t>Merkezi Yönetim Bütçesine Dahil İdarelerden Alınan Bağış ve Yardımlar</t>
  </si>
  <si>
    <t>Diğer İdarelerden Alınan Bağış ve Yardımlar</t>
  </si>
  <si>
    <t>Proje Yardımları</t>
  </si>
  <si>
    <t>Özel Gelirler</t>
  </si>
  <si>
    <t>05</t>
  </si>
  <si>
    <t>Diğer Gelirler</t>
  </si>
  <si>
    <t>Faiz Gelirleri</t>
  </si>
  <si>
    <t>Kişi ve Kurumlardan Alınan Paylar</t>
  </si>
  <si>
    <t>Para Cezaları</t>
  </si>
  <si>
    <t>Diğer Çeşitli Gelirler</t>
  </si>
  <si>
    <t>Sermaye Gelirleri</t>
  </si>
  <si>
    <t>Taşınmaz Satış Gelirleri</t>
  </si>
  <si>
    <t>Taşınır Satış Gelirleri</t>
  </si>
  <si>
    <t>Menkul Kıymet ve Varlık Satış Gelirleri</t>
  </si>
  <si>
    <t>Diğer Sermaye Satış Gelirleri</t>
  </si>
  <si>
    <t>Alacaklardan Tahsilat</t>
  </si>
  <si>
    <t>Yurtiçi Alacaklardan Tahsilat</t>
  </si>
  <si>
    <t>Yurtdışı Alacaklardan Tahsilat</t>
  </si>
  <si>
    <t>09</t>
  </si>
  <si>
    <t>Red ve İadeler (-)</t>
  </si>
  <si>
    <t xml:space="preserve">BÜTÇE GELİRLERİ TOPLAMI </t>
  </si>
  <si>
    <t>GELİR KODLARI</t>
  </si>
  <si>
    <t>Sosyal Sigortalar Prim Gelirleri</t>
  </si>
  <si>
    <t>Genel Sağlık Sigortası Prim Gelirleri</t>
  </si>
  <si>
    <t>İş Kazaları ve Meslek Hastalıkları Prim Gelirleri</t>
  </si>
  <si>
    <t>Devlet Katkısı</t>
  </si>
  <si>
    <t>5510 Öncesi Sosyal Sigortalar Prim Gelirleri</t>
  </si>
  <si>
    <t>Diğer Sosyal Güvenlik Primi Gelirleri</t>
  </si>
  <si>
    <t>Malların Kullanma veya Faaliyette Bulunma İzni Gelirleri</t>
  </si>
  <si>
    <t>2020
GERÇEKLEŞME TOPLAMI</t>
  </si>
  <si>
    <t xml:space="preserve">2021
BÜTÇE </t>
  </si>
  <si>
    <t>2021 YILSONU GERÇEKLEŞME TAHMİNİ</t>
  </si>
  <si>
    <t>* =(2021 Yılı Ocak-Haziran Gerçekleşme-2020 Yılı Ocak-Haziran Gerçekleşme)/2020 Yılı Ocak-Haziran Gerçekleşme * 100 formülüyle hesaplanacaktır.</t>
  </si>
  <si>
    <t>** 2020 yılı için =2020 Yılı Ocak-Haziran Gerçekleşme/2020 Yılı Gerçekleşme Toplamı*100; 2021 yılı için =2021 Yılı Ocak-Haziran Gerçekleşme/2021 Yılı Başlangıç Ödeneği*100 formülüyle hesaplanacaktır.</t>
  </si>
  <si>
    <t xml:space="preserve">Kurumlardan ve Kişilerden Alınan Bağış ve Yardımlar </t>
  </si>
  <si>
    <t>EK-2 BÜTÇE GELİRLERİNİN GELİŞİMİ</t>
  </si>
  <si>
    <t xml:space="preserve"> 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</si>
</sst>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00"/>
  </numFmts>
  <fonts count="48">
    <font>
      <sz val="10"/>
      <name val="Arial Tur"/>
      <family val="0"/>
    </font>
    <font>
      <sz val="8"/>
      <name val="Arial Tu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Tur"/>
      <family val="0"/>
    </font>
    <font>
      <b/>
      <sz val="18"/>
      <name val="Times New Roman"/>
      <family val="1"/>
    </font>
    <font>
      <b/>
      <sz val="12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1" fontId="9" fillId="0" borderId="10" xfId="50" applyNumberFormat="1" applyFont="1" applyFill="1" applyBorder="1" applyAlignment="1">
      <alignment horizontal="center" vertical="center" wrapText="1"/>
      <protection/>
    </xf>
    <xf numFmtId="1" fontId="12" fillId="0" borderId="10" xfId="49" applyNumberFormat="1" applyFont="1" applyFill="1" applyBorder="1" applyAlignment="1">
      <alignment horizontal="center" vertical="center" wrapText="1"/>
      <protection/>
    </xf>
    <xf numFmtId="0" fontId="10" fillId="0" borderId="11" xfId="51" applyFont="1" applyFill="1" applyBorder="1" applyAlignment="1">
      <alignment vertical="center" wrapText="1"/>
      <protection/>
    </xf>
    <xf numFmtId="0" fontId="9" fillId="0" borderId="11" xfId="50" applyFont="1" applyFill="1" applyBorder="1" applyAlignment="1">
      <alignment horizontal="left" vertical="center" wrapText="1"/>
      <protection/>
    </xf>
    <xf numFmtId="0" fontId="10" fillId="0" borderId="11" xfId="50" applyFont="1" applyFill="1" applyBorder="1" applyAlignment="1">
      <alignment horizontal="left" vertical="center" wrapText="1"/>
      <protection/>
    </xf>
    <xf numFmtId="0" fontId="9" fillId="0" borderId="11" xfId="49" applyFont="1" applyFill="1" applyBorder="1" applyAlignment="1">
      <alignment vertical="center" wrapText="1"/>
      <protection/>
    </xf>
    <xf numFmtId="0" fontId="10" fillId="0" borderId="11" xfId="49" applyFont="1" applyFill="1" applyBorder="1" applyAlignment="1">
      <alignment vertical="center" wrapText="1"/>
      <protection/>
    </xf>
    <xf numFmtId="49" fontId="10" fillId="0" borderId="11" xfId="50" applyNumberFormat="1" applyFont="1" applyFill="1" applyBorder="1" applyAlignment="1">
      <alignment horizontal="left" vertical="center"/>
      <protection/>
    </xf>
    <xf numFmtId="0" fontId="10" fillId="0" borderId="11" xfId="50" applyFont="1" applyFill="1" applyBorder="1" applyAlignment="1">
      <alignment vertical="center"/>
      <protection/>
    </xf>
    <xf numFmtId="0" fontId="2" fillId="0" borderId="12" xfId="0" applyFont="1" applyBorder="1" applyAlignment="1">
      <alignment horizontal="center" vertical="center" wrapText="1"/>
    </xf>
    <xf numFmtId="1" fontId="10" fillId="0" borderId="10" xfId="49" applyNumberFormat="1" applyFont="1" applyFill="1" applyBorder="1" applyAlignment="1" quotePrefix="1">
      <alignment horizontal="center" vertical="center" wrapText="1"/>
      <protection/>
    </xf>
    <xf numFmtId="3" fontId="2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 wrapText="1"/>
    </xf>
    <xf numFmtId="1" fontId="9" fillId="0" borderId="16" xfId="50" applyNumberFormat="1" applyFont="1" applyFill="1" applyBorder="1" applyAlignment="1">
      <alignment horizontal="center" vertical="center" wrapText="1"/>
      <protection/>
    </xf>
    <xf numFmtId="0" fontId="9" fillId="0" borderId="17" xfId="50" applyFont="1" applyFill="1" applyBorder="1" applyAlignment="1">
      <alignment horizontal="left" vertical="center" wrapText="1"/>
      <protection/>
    </xf>
    <xf numFmtId="49" fontId="9" fillId="0" borderId="18" xfId="50" applyNumberFormat="1" applyFont="1" applyFill="1" applyBorder="1" applyAlignment="1">
      <alignment horizontal="center" vertical="center" wrapText="1"/>
      <protection/>
    </xf>
    <xf numFmtId="184" fontId="10" fillId="0" borderId="19" xfId="49" applyNumberFormat="1" applyFont="1" applyFill="1" applyBorder="1" applyAlignment="1">
      <alignment horizontal="center" vertical="center" wrapText="1"/>
      <protection/>
    </xf>
    <xf numFmtId="49" fontId="9" fillId="0" borderId="19" xfId="50" applyNumberFormat="1" applyFont="1" applyFill="1" applyBorder="1" applyAlignment="1">
      <alignment horizontal="center" vertical="center" wrapText="1"/>
      <protection/>
    </xf>
    <xf numFmtId="49" fontId="10" fillId="0" borderId="19" xfId="50" applyNumberFormat="1" applyFont="1" applyFill="1" applyBorder="1" applyAlignment="1">
      <alignment horizontal="center" vertical="center" wrapText="1"/>
      <protection/>
    </xf>
    <xf numFmtId="184" fontId="9" fillId="0" borderId="19" xfId="49" applyNumberFormat="1" applyFont="1" applyFill="1" applyBorder="1" applyAlignment="1">
      <alignment horizontal="center" vertical="center" wrapText="1"/>
      <protection/>
    </xf>
    <xf numFmtId="0" fontId="10" fillId="0" borderId="19" xfId="50" applyFont="1" applyFill="1" applyBorder="1" applyAlignment="1" quotePrefix="1">
      <alignment horizontal="center" vertical="center"/>
      <protection/>
    </xf>
    <xf numFmtId="0" fontId="10" fillId="0" borderId="20" xfId="50" applyFont="1" applyFill="1" applyBorder="1" applyAlignment="1" quotePrefix="1">
      <alignment horizontal="center" vertical="center"/>
      <protection/>
    </xf>
    <xf numFmtId="1" fontId="10" fillId="0" borderId="21" xfId="49" applyNumberFormat="1" applyFont="1" applyFill="1" applyBorder="1" applyAlignment="1" quotePrefix="1">
      <alignment horizontal="center" vertical="center" wrapText="1"/>
      <protection/>
    </xf>
    <xf numFmtId="0" fontId="10" fillId="0" borderId="22" xfId="51" applyFont="1" applyFill="1" applyBorder="1" applyAlignment="1">
      <alignment vertical="center" wrapText="1"/>
      <protection/>
    </xf>
    <xf numFmtId="3" fontId="3" fillId="0" borderId="23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 wrapText="1"/>
    </xf>
    <xf numFmtId="4" fontId="2" fillId="0" borderId="24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" fontId="3" fillId="0" borderId="26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4" fontId="2" fillId="0" borderId="27" xfId="0" applyNumberFormat="1" applyFont="1" applyBorder="1" applyAlignment="1">
      <alignment horizontal="right" wrapText="1"/>
    </xf>
    <xf numFmtId="4" fontId="2" fillId="0" borderId="14" xfId="0" applyNumberFormat="1" applyFont="1" applyBorder="1" applyAlignment="1">
      <alignment horizontal="right" wrapText="1"/>
    </xf>
    <xf numFmtId="4" fontId="3" fillId="0" borderId="14" xfId="0" applyNumberFormat="1" applyFont="1" applyBorder="1" applyAlignment="1">
      <alignment horizontal="right" wrapText="1"/>
    </xf>
    <xf numFmtId="4" fontId="3" fillId="0" borderId="23" xfId="0" applyNumberFormat="1" applyFont="1" applyBorder="1" applyAlignment="1">
      <alignment horizontal="right" wrapText="1"/>
    </xf>
    <xf numFmtId="4" fontId="3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3" fillId="0" borderId="0" xfId="0" applyNumberFormat="1" applyFont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13" fillId="32" borderId="32" xfId="0" applyFont="1" applyFill="1" applyBorder="1" applyAlignment="1">
      <alignment horizontal="center" vertical="center"/>
    </xf>
    <xf numFmtId="0" fontId="13" fillId="32" borderId="33" xfId="0" applyFont="1" applyFill="1" applyBorder="1" applyAlignment="1">
      <alignment horizontal="center" vertical="center"/>
    </xf>
    <xf numFmtId="0" fontId="13" fillId="32" borderId="3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2006 Detaylı Hes.Planı (01-08-2005)" xfId="49"/>
    <cellStyle name="Normal_2007 genel yönetim gelir(10.07)" xfId="50"/>
    <cellStyle name="Normal_genelgelirtahk_tahs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tabSelected="1" view="pageBreakPreview" zoomScale="82" zoomScaleNormal="70" zoomScaleSheetLayoutView="82" zoomScalePageLayoutView="0" workbookViewId="0" topLeftCell="E1">
      <pane ySplit="4" topLeftCell="A35" activePane="bottomLeft" state="frozen"/>
      <selection pane="topLeft" activeCell="A1" sqref="A1"/>
      <selection pane="bottomLeft" activeCell="V55" sqref="V55"/>
    </sheetView>
  </sheetViews>
  <sheetFormatPr defaultColWidth="9.00390625" defaultRowHeight="12.75"/>
  <cols>
    <col min="1" max="1" width="5.125" style="3" customWidth="1"/>
    <col min="2" max="2" width="4.125" style="3" customWidth="1"/>
    <col min="3" max="3" width="78.625" style="3" bestFit="1" customWidth="1"/>
    <col min="4" max="4" width="19.00390625" style="3" customWidth="1"/>
    <col min="5" max="5" width="16.875" style="3" customWidth="1"/>
    <col min="6" max="17" width="17.00390625" style="3" bestFit="1" customWidth="1"/>
    <col min="18" max="19" width="18.00390625" style="3" bestFit="1" customWidth="1"/>
    <col min="20" max="20" width="13.125" style="3" bestFit="1" customWidth="1"/>
    <col min="21" max="22" width="12.375" style="3" customWidth="1"/>
    <col min="23" max="23" width="19.75390625" style="3" customWidth="1"/>
    <col min="24" max="16384" width="9.125" style="3" customWidth="1"/>
  </cols>
  <sheetData>
    <row r="1" spans="3:21" s="2" customFormat="1" ht="33" customHeight="1">
      <c r="C1" s="60" t="s">
        <v>66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="2" customFormat="1" ht="16.5" thickBot="1">
      <c r="R2" s="49" t="s">
        <v>67</v>
      </c>
    </row>
    <row r="3" spans="1:23" s="2" customFormat="1" ht="47.25" customHeight="1" thickBot="1">
      <c r="A3" s="50" t="s">
        <v>52</v>
      </c>
      <c r="B3" s="58"/>
      <c r="C3" s="51"/>
      <c r="D3" s="52" t="s">
        <v>60</v>
      </c>
      <c r="E3" s="52" t="s">
        <v>61</v>
      </c>
      <c r="F3" s="50" t="s">
        <v>0</v>
      </c>
      <c r="G3" s="51"/>
      <c r="H3" s="50" t="s">
        <v>1</v>
      </c>
      <c r="I3" s="51"/>
      <c r="J3" s="50" t="s">
        <v>2</v>
      </c>
      <c r="K3" s="51"/>
      <c r="L3" s="50" t="s">
        <v>3</v>
      </c>
      <c r="M3" s="51"/>
      <c r="N3" s="50" t="s">
        <v>4</v>
      </c>
      <c r="O3" s="51"/>
      <c r="P3" s="50" t="s">
        <v>5</v>
      </c>
      <c r="Q3" s="51"/>
      <c r="R3" s="50" t="s">
        <v>6</v>
      </c>
      <c r="S3" s="51"/>
      <c r="T3" s="52" t="s">
        <v>7</v>
      </c>
      <c r="U3" s="50" t="s">
        <v>8</v>
      </c>
      <c r="V3" s="51"/>
      <c r="W3" s="52" t="s">
        <v>62</v>
      </c>
    </row>
    <row r="4" spans="1:23" s="4" customFormat="1" ht="36" customHeight="1" thickBot="1">
      <c r="A4" s="50"/>
      <c r="B4" s="58"/>
      <c r="C4" s="51"/>
      <c r="D4" s="53"/>
      <c r="E4" s="53"/>
      <c r="F4" s="15">
        <v>2020</v>
      </c>
      <c r="G4" s="15">
        <v>2021</v>
      </c>
      <c r="H4" s="15">
        <v>2020</v>
      </c>
      <c r="I4" s="15">
        <v>2021</v>
      </c>
      <c r="J4" s="15">
        <v>2020</v>
      </c>
      <c r="K4" s="15">
        <v>2021</v>
      </c>
      <c r="L4" s="15">
        <v>2020</v>
      </c>
      <c r="M4" s="15">
        <v>2021</v>
      </c>
      <c r="N4" s="15">
        <v>2020</v>
      </c>
      <c r="O4" s="15">
        <v>2021</v>
      </c>
      <c r="P4" s="15">
        <v>2020</v>
      </c>
      <c r="Q4" s="15">
        <v>2021</v>
      </c>
      <c r="R4" s="15">
        <v>2020</v>
      </c>
      <c r="S4" s="15">
        <v>2021</v>
      </c>
      <c r="T4" s="53"/>
      <c r="U4" s="15">
        <v>2020</v>
      </c>
      <c r="V4" s="15">
        <v>2021</v>
      </c>
      <c r="W4" s="53"/>
    </row>
    <row r="5" spans="1:23" s="1" customFormat="1" ht="29.25" customHeight="1" thickBot="1">
      <c r="A5" s="55" t="s">
        <v>51</v>
      </c>
      <c r="B5" s="56"/>
      <c r="C5" s="57"/>
      <c r="D5" s="33">
        <f>D6+D14+D21+D29+D36+D41+D46-D49</f>
        <v>3692323092.41</v>
      </c>
      <c r="E5" s="20">
        <f>E6+E14+E21+E29+E36+E41+E46-E49</f>
        <v>2807504000</v>
      </c>
      <c r="F5" s="33">
        <f>F6+F14+F21+F29+F36+F41+F46-F49</f>
        <v>273957095.22999996</v>
      </c>
      <c r="G5" s="33">
        <f aca="true" t="shared" si="0" ref="G5:Q5">G6+G14+G21+G29+G36+G41+G46-G49</f>
        <v>230418009.61</v>
      </c>
      <c r="H5" s="33">
        <f t="shared" si="0"/>
        <v>287578429.02000004</v>
      </c>
      <c r="I5" s="33">
        <f t="shared" si="0"/>
        <v>279597878.85</v>
      </c>
      <c r="J5" s="33">
        <f t="shared" si="0"/>
        <v>365362303.05</v>
      </c>
      <c r="K5" s="33">
        <f t="shared" si="0"/>
        <v>372775533.64</v>
      </c>
      <c r="L5" s="33">
        <f t="shared" si="0"/>
        <v>285696573.3</v>
      </c>
      <c r="M5" s="33">
        <f t="shared" si="0"/>
        <v>352556453.45000005</v>
      </c>
      <c r="N5" s="33">
        <f t="shared" si="0"/>
        <v>257339157.82999998</v>
      </c>
      <c r="O5" s="33">
        <f t="shared" si="0"/>
        <v>314794108.63</v>
      </c>
      <c r="P5" s="33">
        <f t="shared" si="0"/>
        <v>193662638.39000002</v>
      </c>
      <c r="Q5" s="33">
        <f t="shared" si="0"/>
        <v>379370016.79</v>
      </c>
      <c r="R5" s="43">
        <f>F5+H5+J5+L5+N5+P5</f>
        <v>1663596196.82</v>
      </c>
      <c r="S5" s="43">
        <f>G5+I5+K5+M5+O5+Q5</f>
        <v>1929512000.9700003</v>
      </c>
      <c r="T5" s="33">
        <f>(S5-R5)/R5*100</f>
        <v>15.984396012584313</v>
      </c>
      <c r="U5" s="33">
        <f>(R5/D5)*100</f>
        <v>45.05554241013512</v>
      </c>
      <c r="V5" s="33">
        <f>(S5/E5)*100</f>
        <v>68.72695465331485</v>
      </c>
      <c r="W5" s="20">
        <f>W6+W14+W21+W29+W36+W41+W46-W49</f>
        <v>4029512000</v>
      </c>
    </row>
    <row r="6" spans="1:23" s="5" customFormat="1" ht="24.75" customHeight="1">
      <c r="A6" s="23" t="s">
        <v>9</v>
      </c>
      <c r="B6" s="21"/>
      <c r="C6" s="22" t="s">
        <v>10</v>
      </c>
      <c r="D6" s="34">
        <f>SUM(D7:D13)</f>
        <v>399906509.95</v>
      </c>
      <c r="E6" s="17">
        <f aca="true" t="shared" si="1" ref="E6:Q6">SUM(E7:E13)</f>
        <v>300000000</v>
      </c>
      <c r="F6" s="38">
        <f t="shared" si="1"/>
        <v>42316914.63</v>
      </c>
      <c r="G6" s="38">
        <f t="shared" si="1"/>
        <v>43184694.59</v>
      </c>
      <c r="H6" s="38">
        <f t="shared" si="1"/>
        <v>37769854.7</v>
      </c>
      <c r="I6" s="38">
        <f t="shared" si="1"/>
        <v>43764448.44</v>
      </c>
      <c r="J6" s="38">
        <f t="shared" si="1"/>
        <v>31804677.19</v>
      </c>
      <c r="K6" s="38">
        <f t="shared" si="1"/>
        <v>49503964.44</v>
      </c>
      <c r="L6" s="38">
        <f t="shared" si="1"/>
        <v>14159665.56</v>
      </c>
      <c r="M6" s="38">
        <f t="shared" si="1"/>
        <v>47202788.74</v>
      </c>
      <c r="N6" s="38">
        <f t="shared" si="1"/>
        <v>10021937.51</v>
      </c>
      <c r="O6" s="38">
        <f t="shared" si="1"/>
        <v>35269828.06</v>
      </c>
      <c r="P6" s="38">
        <f t="shared" si="1"/>
        <v>21435163.05</v>
      </c>
      <c r="Q6" s="38">
        <f t="shared" si="1"/>
        <v>47812667.81</v>
      </c>
      <c r="R6" s="44">
        <f>F6+H6+J6+L6+N6+P6</f>
        <v>157508212.64000002</v>
      </c>
      <c r="S6" s="44">
        <f>G6+I6+K6+M6+O6+Q6</f>
        <v>266738392.08</v>
      </c>
      <c r="T6" s="33">
        <f>(S6-R6)/R6*100</f>
        <v>69.34887877221739</v>
      </c>
      <c r="U6" s="33">
        <f>(R6/D6)*100</f>
        <v>39.3862587182422</v>
      </c>
      <c r="V6" s="44">
        <f>(S6/E6)*100</f>
        <v>88.91279736000001</v>
      </c>
      <c r="W6" s="17">
        <f>SUM(W7:W13)</f>
        <v>450000000</v>
      </c>
    </row>
    <row r="7" spans="1:23" ht="24.75" customHeight="1">
      <c r="A7" s="24" t="s">
        <v>9</v>
      </c>
      <c r="B7" s="16">
        <v>1</v>
      </c>
      <c r="C7" s="8" t="s">
        <v>11</v>
      </c>
      <c r="D7" s="35"/>
      <c r="E7" s="18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5">
        <f aca="true" t="shared" si="2" ref="R7:R55">F7+H7+J7+L7+N7+P7</f>
        <v>0</v>
      </c>
      <c r="S7" s="45">
        <f aca="true" t="shared" si="3" ref="S7:S55">G7+I7+K7+M7+O7+Q7</f>
        <v>0</v>
      </c>
      <c r="T7" s="39"/>
      <c r="U7" s="39"/>
      <c r="V7" s="44" t="s">
        <v>67</v>
      </c>
      <c r="W7" s="18"/>
    </row>
    <row r="8" spans="1:23" ht="24.75" customHeight="1">
      <c r="A8" s="24" t="s">
        <v>9</v>
      </c>
      <c r="B8" s="16">
        <v>2</v>
      </c>
      <c r="C8" s="8" t="s">
        <v>12</v>
      </c>
      <c r="D8" s="35"/>
      <c r="E8" s="18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45">
        <f t="shared" si="2"/>
        <v>0</v>
      </c>
      <c r="S8" s="45">
        <f t="shared" si="3"/>
        <v>0</v>
      </c>
      <c r="T8" s="39"/>
      <c r="U8" s="39"/>
      <c r="V8" s="44" t="s">
        <v>67</v>
      </c>
      <c r="W8" s="18"/>
    </row>
    <row r="9" spans="1:23" ht="24.75" customHeight="1">
      <c r="A9" s="24" t="s">
        <v>9</v>
      </c>
      <c r="B9" s="16">
        <v>3</v>
      </c>
      <c r="C9" s="8" t="s">
        <v>13</v>
      </c>
      <c r="D9" s="35"/>
      <c r="E9" s="18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45">
        <f t="shared" si="2"/>
        <v>0</v>
      </c>
      <c r="S9" s="45">
        <f t="shared" si="3"/>
        <v>0</v>
      </c>
      <c r="T9" s="39"/>
      <c r="U9" s="39"/>
      <c r="V9" s="44" t="s">
        <v>67</v>
      </c>
      <c r="W9" s="18"/>
    </row>
    <row r="10" spans="1:23" ht="24.75" customHeight="1">
      <c r="A10" s="24" t="s">
        <v>9</v>
      </c>
      <c r="B10" s="16">
        <v>4</v>
      </c>
      <c r="C10" s="8" t="s">
        <v>14</v>
      </c>
      <c r="D10" s="35"/>
      <c r="E10" s="18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5">
        <f t="shared" si="2"/>
        <v>0</v>
      </c>
      <c r="S10" s="45">
        <f t="shared" si="3"/>
        <v>0</v>
      </c>
      <c r="T10" s="39"/>
      <c r="U10" s="39"/>
      <c r="V10" s="44" t="s">
        <v>67</v>
      </c>
      <c r="W10" s="18"/>
    </row>
    <row r="11" spans="1:23" ht="24.75" customHeight="1">
      <c r="A11" s="24" t="s">
        <v>9</v>
      </c>
      <c r="B11" s="16">
        <v>5</v>
      </c>
      <c r="C11" s="8" t="s">
        <v>15</v>
      </c>
      <c r="D11" s="35"/>
      <c r="E11" s="18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45">
        <f t="shared" si="2"/>
        <v>0</v>
      </c>
      <c r="S11" s="45">
        <f t="shared" si="3"/>
        <v>0</v>
      </c>
      <c r="T11" s="39"/>
      <c r="U11" s="39"/>
      <c r="V11" s="44" t="s">
        <v>67</v>
      </c>
      <c r="W11" s="18"/>
    </row>
    <row r="12" spans="1:23" ht="24.75" customHeight="1">
      <c r="A12" s="24" t="s">
        <v>9</v>
      </c>
      <c r="B12" s="16">
        <v>6</v>
      </c>
      <c r="C12" s="8" t="s">
        <v>16</v>
      </c>
      <c r="D12" s="35">
        <v>399906509.95</v>
      </c>
      <c r="E12" s="18">
        <v>300000000</v>
      </c>
      <c r="F12" s="39">
        <v>42316914.63</v>
      </c>
      <c r="G12" s="39">
        <v>43184694.59</v>
      </c>
      <c r="H12" s="39">
        <v>37769854.7</v>
      </c>
      <c r="I12" s="39">
        <v>43764448.44</v>
      </c>
      <c r="J12" s="39">
        <v>31804677.19</v>
      </c>
      <c r="K12" s="39">
        <v>49503964.44</v>
      </c>
      <c r="L12" s="39">
        <v>14159665.56</v>
      </c>
      <c r="M12" s="39">
        <v>47202788.74</v>
      </c>
      <c r="N12" s="39">
        <v>10021937.51</v>
      </c>
      <c r="O12" s="39">
        <v>35269828.06</v>
      </c>
      <c r="P12" s="39">
        <v>21435163.05</v>
      </c>
      <c r="Q12" s="39">
        <v>47812667.81</v>
      </c>
      <c r="R12" s="45">
        <f t="shared" si="2"/>
        <v>157508212.64000002</v>
      </c>
      <c r="S12" s="45">
        <f t="shared" si="3"/>
        <v>266738392.08</v>
      </c>
      <c r="T12" s="47">
        <f>(S12-R12)/R12*100</f>
        <v>69.34887877221739</v>
      </c>
      <c r="U12" s="39">
        <f>(R12/D12)*100</f>
        <v>39.3862587182422</v>
      </c>
      <c r="V12" s="45">
        <f>(S12/E12)*100</f>
        <v>88.91279736000001</v>
      </c>
      <c r="W12" s="18">
        <v>450000000</v>
      </c>
    </row>
    <row r="13" spans="1:23" ht="24.75" customHeight="1">
      <c r="A13" s="24" t="s">
        <v>9</v>
      </c>
      <c r="B13" s="16">
        <v>9</v>
      </c>
      <c r="C13" s="8" t="s">
        <v>17</v>
      </c>
      <c r="D13" s="35"/>
      <c r="E13" s="18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5">
        <f t="shared" si="2"/>
        <v>0</v>
      </c>
      <c r="S13" s="45">
        <f t="shared" si="3"/>
        <v>0</v>
      </c>
      <c r="T13" s="47" t="s">
        <v>67</v>
      </c>
      <c r="U13" s="39" t="s">
        <v>67</v>
      </c>
      <c r="V13" s="44" t="s">
        <v>67</v>
      </c>
      <c r="W13" s="18"/>
    </row>
    <row r="14" spans="1:23" ht="24.75" customHeight="1">
      <c r="A14" s="25" t="s">
        <v>18</v>
      </c>
      <c r="B14" s="6"/>
      <c r="C14" s="9" t="s">
        <v>19</v>
      </c>
      <c r="D14" s="36">
        <f aca="true" t="shared" si="4" ref="D14:W14">SUM(D$15:D$20)</f>
        <v>0</v>
      </c>
      <c r="E14" s="19">
        <f t="shared" si="4"/>
        <v>0</v>
      </c>
      <c r="F14" s="40">
        <f t="shared" si="4"/>
        <v>0</v>
      </c>
      <c r="G14" s="40">
        <f t="shared" si="4"/>
        <v>0</v>
      </c>
      <c r="H14" s="40">
        <f t="shared" si="4"/>
        <v>0</v>
      </c>
      <c r="I14" s="40">
        <f t="shared" si="4"/>
        <v>0</v>
      </c>
      <c r="J14" s="40">
        <f t="shared" si="4"/>
        <v>0</v>
      </c>
      <c r="K14" s="40">
        <f t="shared" si="4"/>
        <v>0</v>
      </c>
      <c r="L14" s="40">
        <f t="shared" si="4"/>
        <v>0</v>
      </c>
      <c r="M14" s="40">
        <f t="shared" si="4"/>
        <v>0</v>
      </c>
      <c r="N14" s="40">
        <f t="shared" si="4"/>
        <v>0</v>
      </c>
      <c r="O14" s="40">
        <f t="shared" si="4"/>
        <v>0</v>
      </c>
      <c r="P14" s="40">
        <f t="shared" si="4"/>
        <v>0</v>
      </c>
      <c r="Q14" s="40">
        <f t="shared" si="4"/>
        <v>0</v>
      </c>
      <c r="R14" s="44">
        <f t="shared" si="2"/>
        <v>0</v>
      </c>
      <c r="S14" s="44">
        <f t="shared" si="3"/>
        <v>0</v>
      </c>
      <c r="T14" s="48">
        <v>0</v>
      </c>
      <c r="U14" s="40">
        <v>0</v>
      </c>
      <c r="V14" s="44">
        <v>0</v>
      </c>
      <c r="W14" s="19">
        <f t="shared" si="4"/>
        <v>0</v>
      </c>
    </row>
    <row r="15" spans="1:23" s="5" customFormat="1" ht="24.75" customHeight="1">
      <c r="A15" s="24" t="s">
        <v>18</v>
      </c>
      <c r="B15" s="16">
        <v>1</v>
      </c>
      <c r="C15" s="8" t="s">
        <v>53</v>
      </c>
      <c r="D15" s="36"/>
      <c r="E15" s="19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5">
        <f t="shared" si="2"/>
        <v>0</v>
      </c>
      <c r="S15" s="45">
        <f t="shared" si="3"/>
        <v>0</v>
      </c>
      <c r="T15" s="47" t="s">
        <v>67</v>
      </c>
      <c r="U15" s="39" t="s">
        <v>67</v>
      </c>
      <c r="V15" s="44" t="s">
        <v>67</v>
      </c>
      <c r="W15" s="19"/>
    </row>
    <row r="16" spans="1:23" ht="24.75" customHeight="1">
      <c r="A16" s="24" t="s">
        <v>18</v>
      </c>
      <c r="B16" s="16">
        <v>2</v>
      </c>
      <c r="C16" s="8" t="s">
        <v>54</v>
      </c>
      <c r="D16" s="35"/>
      <c r="E16" s="18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5">
        <f t="shared" si="2"/>
        <v>0</v>
      </c>
      <c r="S16" s="45">
        <f t="shared" si="3"/>
        <v>0</v>
      </c>
      <c r="T16" s="47" t="s">
        <v>67</v>
      </c>
      <c r="U16" s="39" t="s">
        <v>67</v>
      </c>
      <c r="V16" s="44" t="s">
        <v>67</v>
      </c>
      <c r="W16" s="19"/>
    </row>
    <row r="17" spans="1:23" ht="24.75" customHeight="1">
      <c r="A17" s="24" t="s">
        <v>18</v>
      </c>
      <c r="B17" s="16">
        <v>3</v>
      </c>
      <c r="C17" s="8" t="s">
        <v>55</v>
      </c>
      <c r="D17" s="35"/>
      <c r="E17" s="18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5">
        <f t="shared" si="2"/>
        <v>0</v>
      </c>
      <c r="S17" s="45">
        <f t="shared" si="3"/>
        <v>0</v>
      </c>
      <c r="T17" s="47" t="s">
        <v>67</v>
      </c>
      <c r="U17" s="39" t="s">
        <v>67</v>
      </c>
      <c r="V17" s="44" t="s">
        <v>67</v>
      </c>
      <c r="W17" s="19"/>
    </row>
    <row r="18" spans="1:23" ht="24.75" customHeight="1">
      <c r="A18" s="24" t="s">
        <v>18</v>
      </c>
      <c r="B18" s="16">
        <v>4</v>
      </c>
      <c r="C18" s="8" t="s">
        <v>56</v>
      </c>
      <c r="D18" s="35"/>
      <c r="E18" s="18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45">
        <f t="shared" si="2"/>
        <v>0</v>
      </c>
      <c r="S18" s="45">
        <f t="shared" si="3"/>
        <v>0</v>
      </c>
      <c r="T18" s="47" t="s">
        <v>67</v>
      </c>
      <c r="U18" s="39" t="s">
        <v>67</v>
      </c>
      <c r="V18" s="44" t="s">
        <v>67</v>
      </c>
      <c r="W18" s="19"/>
    </row>
    <row r="19" spans="1:23" ht="24.75" customHeight="1">
      <c r="A19" s="24" t="s">
        <v>18</v>
      </c>
      <c r="B19" s="16">
        <v>5</v>
      </c>
      <c r="C19" s="8" t="s">
        <v>57</v>
      </c>
      <c r="D19" s="35"/>
      <c r="E19" s="1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5">
        <f t="shared" si="2"/>
        <v>0</v>
      </c>
      <c r="S19" s="45">
        <f t="shared" si="3"/>
        <v>0</v>
      </c>
      <c r="T19" s="47" t="s">
        <v>67</v>
      </c>
      <c r="U19" s="39" t="s">
        <v>67</v>
      </c>
      <c r="V19" s="44" t="s">
        <v>67</v>
      </c>
      <c r="W19" s="19"/>
    </row>
    <row r="20" spans="1:23" s="5" customFormat="1" ht="24.75" customHeight="1">
      <c r="A20" s="24" t="s">
        <v>18</v>
      </c>
      <c r="B20" s="16">
        <v>9</v>
      </c>
      <c r="C20" s="8" t="s">
        <v>58</v>
      </c>
      <c r="D20" s="36"/>
      <c r="E20" s="1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5">
        <f t="shared" si="2"/>
        <v>0</v>
      </c>
      <c r="S20" s="45">
        <f t="shared" si="3"/>
        <v>0</v>
      </c>
      <c r="T20" s="47" t="s">
        <v>67</v>
      </c>
      <c r="U20" s="39" t="s">
        <v>67</v>
      </c>
      <c r="V20" s="44" t="s">
        <v>67</v>
      </c>
      <c r="W20" s="19"/>
    </row>
    <row r="21" spans="1:23" ht="24.75" customHeight="1">
      <c r="A21" s="25" t="s">
        <v>20</v>
      </c>
      <c r="B21" s="6"/>
      <c r="C21" s="9" t="s">
        <v>21</v>
      </c>
      <c r="D21" s="36">
        <f>SUM(D$22:D$28)</f>
        <v>2725202225.43</v>
      </c>
      <c r="E21" s="19">
        <f aca="true" t="shared" si="5" ref="E21:W21">SUM(E$22:E$28)</f>
        <v>1427236000</v>
      </c>
      <c r="F21" s="40">
        <f t="shared" si="5"/>
        <v>220709520.53</v>
      </c>
      <c r="G21" s="40">
        <f t="shared" si="5"/>
        <v>174799864.45000002</v>
      </c>
      <c r="H21" s="40">
        <f t="shared" si="5"/>
        <v>241298913.15</v>
      </c>
      <c r="I21" s="40">
        <f t="shared" si="5"/>
        <v>166055579.87</v>
      </c>
      <c r="J21" s="40">
        <f t="shared" si="5"/>
        <v>245283772.61999997</v>
      </c>
      <c r="K21" s="40">
        <f t="shared" si="5"/>
        <v>202457852.69000003</v>
      </c>
      <c r="L21" s="40">
        <f t="shared" si="5"/>
        <v>184503710.29999998</v>
      </c>
      <c r="M21" s="40">
        <f t="shared" si="5"/>
        <v>192438901.97</v>
      </c>
      <c r="N21" s="40">
        <f t="shared" si="5"/>
        <v>159987501.63</v>
      </c>
      <c r="O21" s="40">
        <f t="shared" si="5"/>
        <v>164231475.36</v>
      </c>
      <c r="P21" s="40">
        <f t="shared" si="5"/>
        <v>161986140.18</v>
      </c>
      <c r="Q21" s="40">
        <f t="shared" si="5"/>
        <v>205566340.87</v>
      </c>
      <c r="R21" s="44">
        <f t="shared" si="2"/>
        <v>1213769558.4099998</v>
      </c>
      <c r="S21" s="44">
        <f t="shared" si="3"/>
        <v>1105550015.21</v>
      </c>
      <c r="T21" s="48">
        <f>(S21-R21)/R21*100</f>
        <v>-8.915987590079622</v>
      </c>
      <c r="U21" s="40">
        <f aca="true" t="shared" si="6" ref="U21:U54">(R21/D21)*100</f>
        <v>44.53869687481572</v>
      </c>
      <c r="V21" s="44">
        <f>(S21/E21)*100</f>
        <v>77.46091152479337</v>
      </c>
      <c r="W21" s="19">
        <f t="shared" si="5"/>
        <v>2306320000</v>
      </c>
    </row>
    <row r="22" spans="1:23" ht="24.75" customHeight="1">
      <c r="A22" s="26" t="s">
        <v>20</v>
      </c>
      <c r="B22" s="16">
        <v>1</v>
      </c>
      <c r="C22" s="10" t="s">
        <v>22</v>
      </c>
      <c r="D22" s="35">
        <v>2707123451.94</v>
      </c>
      <c r="E22" s="18">
        <v>1426363000</v>
      </c>
      <c r="F22" s="39">
        <v>219109577.82</v>
      </c>
      <c r="G22" s="39">
        <v>173446047.74</v>
      </c>
      <c r="H22" s="39">
        <v>239840027.36</v>
      </c>
      <c r="I22" s="39">
        <v>164705219.41</v>
      </c>
      <c r="J22" s="39">
        <v>243814963.01</v>
      </c>
      <c r="K22" s="39">
        <v>200431541.86</v>
      </c>
      <c r="L22" s="39">
        <v>182854866.22</v>
      </c>
      <c r="M22" s="39">
        <v>190885470.63</v>
      </c>
      <c r="N22" s="39">
        <v>158522702.43</v>
      </c>
      <c r="O22" s="39">
        <v>162868104.77</v>
      </c>
      <c r="P22" s="39">
        <v>160227943.36</v>
      </c>
      <c r="Q22" s="39">
        <v>202655869.31</v>
      </c>
      <c r="R22" s="45">
        <f t="shared" si="2"/>
        <v>1204370080.2000003</v>
      </c>
      <c r="S22" s="45">
        <f t="shared" si="3"/>
        <v>1094992253.72</v>
      </c>
      <c r="T22" s="47">
        <f>(S22-R22)/R22*100</f>
        <v>-9.081745576229919</v>
      </c>
      <c r="U22" s="39">
        <f t="shared" si="6"/>
        <v>44.488923448870246</v>
      </c>
      <c r="V22" s="45">
        <f>(S22/E22)*100</f>
        <v>76.76813361816032</v>
      </c>
      <c r="W22" s="18">
        <v>2285020000</v>
      </c>
    </row>
    <row r="23" spans="1:23" ht="24.75" customHeight="1">
      <c r="A23" s="26" t="s">
        <v>20</v>
      </c>
      <c r="B23" s="16">
        <v>2</v>
      </c>
      <c r="C23" s="10" t="s">
        <v>59</v>
      </c>
      <c r="D23" s="35"/>
      <c r="E23" s="18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5">
        <f t="shared" si="2"/>
        <v>0</v>
      </c>
      <c r="S23" s="45">
        <f t="shared" si="3"/>
        <v>0</v>
      </c>
      <c r="T23" s="47" t="s">
        <v>67</v>
      </c>
      <c r="U23" s="39" t="s">
        <v>67</v>
      </c>
      <c r="V23" s="44" t="s">
        <v>67</v>
      </c>
      <c r="W23" s="19"/>
    </row>
    <row r="24" spans="1:23" s="5" customFormat="1" ht="24.75" customHeight="1">
      <c r="A24" s="26" t="s">
        <v>20</v>
      </c>
      <c r="B24" s="16">
        <v>3</v>
      </c>
      <c r="C24" s="8" t="s">
        <v>23</v>
      </c>
      <c r="D24" s="36"/>
      <c r="E24" s="19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5">
        <f t="shared" si="2"/>
        <v>0</v>
      </c>
      <c r="S24" s="45">
        <f t="shared" si="3"/>
        <v>0</v>
      </c>
      <c r="T24" s="47" t="s">
        <v>67</v>
      </c>
      <c r="U24" s="39" t="s">
        <v>67</v>
      </c>
      <c r="V24" s="44" t="s">
        <v>67</v>
      </c>
      <c r="W24" s="19"/>
    </row>
    <row r="25" spans="1:23" ht="24.75" customHeight="1">
      <c r="A25" s="26" t="s">
        <v>20</v>
      </c>
      <c r="B25" s="16">
        <v>4</v>
      </c>
      <c r="C25" s="10" t="s">
        <v>24</v>
      </c>
      <c r="D25" s="35"/>
      <c r="E25" s="1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5">
        <f t="shared" si="2"/>
        <v>0</v>
      </c>
      <c r="S25" s="45">
        <f t="shared" si="3"/>
        <v>0</v>
      </c>
      <c r="T25" s="47" t="s">
        <v>67</v>
      </c>
      <c r="U25" s="39" t="s">
        <v>67</v>
      </c>
      <c r="V25" s="44" t="s">
        <v>67</v>
      </c>
      <c r="W25" s="19"/>
    </row>
    <row r="26" spans="1:23" ht="24.75" customHeight="1">
      <c r="A26" s="26" t="s">
        <v>20</v>
      </c>
      <c r="B26" s="16">
        <v>5</v>
      </c>
      <c r="C26" s="8" t="s">
        <v>25</v>
      </c>
      <c r="D26" s="35"/>
      <c r="E26" s="18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5">
        <f t="shared" si="2"/>
        <v>0</v>
      </c>
      <c r="S26" s="45">
        <f t="shared" si="3"/>
        <v>0</v>
      </c>
      <c r="T26" s="47" t="s">
        <v>67</v>
      </c>
      <c r="U26" s="39" t="s">
        <v>67</v>
      </c>
      <c r="V26" s="44" t="s">
        <v>67</v>
      </c>
      <c r="W26" s="19"/>
    </row>
    <row r="27" spans="1:23" ht="24.75" customHeight="1">
      <c r="A27" s="26" t="s">
        <v>20</v>
      </c>
      <c r="B27" s="16">
        <v>6</v>
      </c>
      <c r="C27" s="10" t="s">
        <v>26</v>
      </c>
      <c r="D27" s="35">
        <v>17897467.58</v>
      </c>
      <c r="E27" s="18">
        <v>872000</v>
      </c>
      <c r="F27" s="39">
        <v>1580373.75</v>
      </c>
      <c r="G27" s="39">
        <v>1314338.08</v>
      </c>
      <c r="H27" s="39">
        <v>1422299.01</v>
      </c>
      <c r="I27" s="39">
        <v>1332878.03</v>
      </c>
      <c r="J27" s="39">
        <v>1454408.16</v>
      </c>
      <c r="K27" s="39">
        <v>2008870.81</v>
      </c>
      <c r="L27" s="39">
        <v>1646819.51</v>
      </c>
      <c r="M27" s="39">
        <v>1547324.55</v>
      </c>
      <c r="N27" s="39">
        <v>1460417.6</v>
      </c>
      <c r="O27" s="39">
        <v>1353240.32</v>
      </c>
      <c r="P27" s="39">
        <v>1752362.68</v>
      </c>
      <c r="Q27" s="39">
        <v>2904716.46</v>
      </c>
      <c r="R27" s="45">
        <f t="shared" si="2"/>
        <v>9316680.709999999</v>
      </c>
      <c r="S27" s="45">
        <f t="shared" si="3"/>
        <v>10461368.25</v>
      </c>
      <c r="T27" s="47">
        <f>(S27-R27)/R27*100</f>
        <v>12.28643092567676</v>
      </c>
      <c r="U27" s="39">
        <f t="shared" si="6"/>
        <v>52.05586024031228</v>
      </c>
      <c r="V27" s="45">
        <f>(S27/E27)*100</f>
        <v>1199.6981938073395</v>
      </c>
      <c r="W27" s="18">
        <v>21200000</v>
      </c>
    </row>
    <row r="28" spans="1:23" ht="24.75" customHeight="1">
      <c r="A28" s="26" t="s">
        <v>20</v>
      </c>
      <c r="B28" s="16">
        <v>9</v>
      </c>
      <c r="C28" s="10" t="s">
        <v>27</v>
      </c>
      <c r="D28" s="35">
        <v>181305.91</v>
      </c>
      <c r="E28" s="18">
        <v>1000</v>
      </c>
      <c r="F28" s="39">
        <v>19568.96</v>
      </c>
      <c r="G28" s="39">
        <v>39478.63</v>
      </c>
      <c r="H28" s="39">
        <v>36586.78</v>
      </c>
      <c r="I28" s="39">
        <v>17482.43</v>
      </c>
      <c r="J28" s="39">
        <v>14401.45</v>
      </c>
      <c r="K28" s="39">
        <v>17440.02</v>
      </c>
      <c r="L28" s="39">
        <v>2024.57</v>
      </c>
      <c r="M28" s="39">
        <v>6106.79</v>
      </c>
      <c r="N28" s="39">
        <v>4381.6</v>
      </c>
      <c r="O28" s="39">
        <v>10130.27</v>
      </c>
      <c r="P28" s="39">
        <v>5834.14</v>
      </c>
      <c r="Q28" s="39">
        <v>5755.1</v>
      </c>
      <c r="R28" s="45">
        <f t="shared" si="2"/>
        <v>82797.50000000001</v>
      </c>
      <c r="S28" s="45">
        <f t="shared" si="3"/>
        <v>96393.24</v>
      </c>
      <c r="T28" s="47">
        <f>(S28-R28)/R28*100</f>
        <v>16.42047163259759</v>
      </c>
      <c r="U28" s="39">
        <f t="shared" si="6"/>
        <v>45.667292367910136</v>
      </c>
      <c r="V28" s="45">
        <f>(S28/E28)*100</f>
        <v>9639.324</v>
      </c>
      <c r="W28" s="18">
        <v>100000</v>
      </c>
    </row>
    <row r="29" spans="1:23" ht="24.75" customHeight="1">
      <c r="A29" s="25" t="s">
        <v>28</v>
      </c>
      <c r="B29" s="6"/>
      <c r="C29" s="9" t="s">
        <v>29</v>
      </c>
      <c r="D29" s="36">
        <f>SUM(D$30:D$35)</f>
        <v>429872167.16</v>
      </c>
      <c r="E29" s="19">
        <f aca="true" t="shared" si="7" ref="E29:W29">SUM(E$30:E$35)</f>
        <v>1054331000</v>
      </c>
      <c r="F29" s="40">
        <f t="shared" si="7"/>
        <v>0</v>
      </c>
      <c r="G29" s="40">
        <f t="shared" si="7"/>
        <v>11455</v>
      </c>
      <c r="H29" s="40">
        <f t="shared" si="7"/>
        <v>677.12</v>
      </c>
      <c r="I29" s="40">
        <f t="shared" si="7"/>
        <v>50000000</v>
      </c>
      <c r="J29" s="40">
        <f t="shared" si="7"/>
        <v>75683000</v>
      </c>
      <c r="K29" s="40">
        <f t="shared" si="7"/>
        <v>88860750</v>
      </c>
      <c r="L29" s="40">
        <f t="shared" si="7"/>
        <v>75683000</v>
      </c>
      <c r="M29" s="40">
        <f t="shared" si="7"/>
        <v>87860750</v>
      </c>
      <c r="N29" s="40">
        <f t="shared" si="7"/>
        <v>75692000</v>
      </c>
      <c r="O29" s="40">
        <f t="shared" si="7"/>
        <v>87860750</v>
      </c>
      <c r="P29" s="40">
        <f t="shared" si="7"/>
        <v>0</v>
      </c>
      <c r="Q29" s="40">
        <f t="shared" si="7"/>
        <v>87860750</v>
      </c>
      <c r="R29" s="44">
        <f t="shared" si="2"/>
        <v>227058677.12</v>
      </c>
      <c r="S29" s="44">
        <f t="shared" si="3"/>
        <v>402454455</v>
      </c>
      <c r="T29" s="48">
        <f>(S29-R29)/R29*100</f>
        <v>77.24689498974917</v>
      </c>
      <c r="U29" s="40">
        <f t="shared" si="6"/>
        <v>52.82004615932436</v>
      </c>
      <c r="V29" s="44">
        <f>(S29/E29)*100</f>
        <v>38.17154717067031</v>
      </c>
      <c r="W29" s="19">
        <f t="shared" si="7"/>
        <v>1055429000</v>
      </c>
    </row>
    <row r="30" spans="1:23" ht="24.75" customHeight="1">
      <c r="A30" s="26" t="s">
        <v>28</v>
      </c>
      <c r="B30" s="16">
        <v>1</v>
      </c>
      <c r="C30" s="8" t="s">
        <v>30</v>
      </c>
      <c r="D30" s="35"/>
      <c r="E30" s="18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5">
        <f t="shared" si="2"/>
        <v>0</v>
      </c>
      <c r="S30" s="45">
        <f t="shared" si="3"/>
        <v>0</v>
      </c>
      <c r="T30" s="47" t="s">
        <v>67</v>
      </c>
      <c r="U30" s="39" t="s">
        <v>67</v>
      </c>
      <c r="V30" s="44" t="s">
        <v>67</v>
      </c>
      <c r="W30" s="19"/>
    </row>
    <row r="31" spans="1:23" s="5" customFormat="1" ht="24.75" customHeight="1">
      <c r="A31" s="26" t="s">
        <v>28</v>
      </c>
      <c r="B31" s="16">
        <v>2</v>
      </c>
      <c r="C31" s="8" t="s">
        <v>31</v>
      </c>
      <c r="D31" s="35">
        <v>427058000</v>
      </c>
      <c r="E31" s="18">
        <v>1054329000</v>
      </c>
      <c r="F31" s="39"/>
      <c r="G31" s="39"/>
      <c r="H31" s="39"/>
      <c r="I31" s="39">
        <v>50000000</v>
      </c>
      <c r="J31" s="39">
        <v>75683000</v>
      </c>
      <c r="K31" s="39">
        <v>87860750</v>
      </c>
      <c r="L31" s="39">
        <v>75683000</v>
      </c>
      <c r="M31" s="39">
        <v>87860750</v>
      </c>
      <c r="N31" s="39">
        <v>75692000</v>
      </c>
      <c r="O31" s="39">
        <v>87860750</v>
      </c>
      <c r="P31" s="39"/>
      <c r="Q31" s="39">
        <v>87860750</v>
      </c>
      <c r="R31" s="45">
        <f t="shared" si="2"/>
        <v>227058000</v>
      </c>
      <c r="S31" s="45">
        <f t="shared" si="3"/>
        <v>401443000</v>
      </c>
      <c r="T31" s="47">
        <f>(S31-R31)/R31*100</f>
        <v>76.80196249416448</v>
      </c>
      <c r="U31" s="39">
        <f t="shared" si="6"/>
        <v>53.167953767403965</v>
      </c>
      <c r="V31" s="45">
        <f>(S31/E31)*100</f>
        <v>38.075686052456106</v>
      </c>
      <c r="W31" s="18">
        <v>1054329000</v>
      </c>
    </row>
    <row r="32" spans="1:23" ht="24.75" customHeight="1">
      <c r="A32" s="26" t="s">
        <v>28</v>
      </c>
      <c r="B32" s="16">
        <v>3</v>
      </c>
      <c r="C32" s="8" t="s">
        <v>32</v>
      </c>
      <c r="D32" s="35"/>
      <c r="E32" s="18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5">
        <f t="shared" si="2"/>
        <v>0</v>
      </c>
      <c r="S32" s="45">
        <f t="shared" si="3"/>
        <v>0</v>
      </c>
      <c r="T32" s="47" t="s">
        <v>67</v>
      </c>
      <c r="U32" s="39" t="s">
        <v>67</v>
      </c>
      <c r="V32" s="45" t="s">
        <v>67</v>
      </c>
      <c r="W32" s="18"/>
    </row>
    <row r="33" spans="1:23" ht="24.75" customHeight="1">
      <c r="A33" s="26" t="s">
        <v>28</v>
      </c>
      <c r="B33" s="16">
        <v>4</v>
      </c>
      <c r="C33" s="8" t="s">
        <v>65</v>
      </c>
      <c r="D33" s="35">
        <v>2814167.16</v>
      </c>
      <c r="E33" s="18">
        <v>2000</v>
      </c>
      <c r="F33" s="39"/>
      <c r="G33" s="39">
        <v>11455</v>
      </c>
      <c r="H33" s="39">
        <v>677.12</v>
      </c>
      <c r="I33" s="39"/>
      <c r="J33" s="39"/>
      <c r="K33" s="39">
        <v>1000000</v>
      </c>
      <c r="L33" s="39"/>
      <c r="M33" s="39"/>
      <c r="N33" s="39"/>
      <c r="O33" s="39"/>
      <c r="P33" s="39"/>
      <c r="Q33" s="39"/>
      <c r="R33" s="45">
        <f t="shared" si="2"/>
        <v>677.12</v>
      </c>
      <c r="S33" s="45">
        <f t="shared" si="3"/>
        <v>1011455</v>
      </c>
      <c r="T33" s="47">
        <f>(S33-R33)/R33*100</f>
        <v>149276.03379017013</v>
      </c>
      <c r="U33" s="39">
        <f t="shared" si="6"/>
        <v>0.0240611151186911</v>
      </c>
      <c r="V33" s="45">
        <f>(S33/E33)*100</f>
        <v>50572.75</v>
      </c>
      <c r="W33" s="18">
        <v>1100000</v>
      </c>
    </row>
    <row r="34" spans="1:23" ht="24.75" customHeight="1">
      <c r="A34" s="26" t="s">
        <v>28</v>
      </c>
      <c r="B34" s="16">
        <v>5</v>
      </c>
      <c r="C34" s="8" t="s">
        <v>33</v>
      </c>
      <c r="D34" s="35"/>
      <c r="E34" s="18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45">
        <f t="shared" si="2"/>
        <v>0</v>
      </c>
      <c r="S34" s="45">
        <f t="shared" si="3"/>
        <v>0</v>
      </c>
      <c r="T34" s="47" t="s">
        <v>67</v>
      </c>
      <c r="U34" s="39" t="s">
        <v>67</v>
      </c>
      <c r="V34" s="44" t="s">
        <v>67</v>
      </c>
      <c r="W34" s="19"/>
    </row>
    <row r="35" spans="1:23" ht="24.75" customHeight="1">
      <c r="A35" s="26" t="s">
        <v>28</v>
      </c>
      <c r="B35" s="16">
        <v>6</v>
      </c>
      <c r="C35" s="8" t="s">
        <v>34</v>
      </c>
      <c r="D35" s="35"/>
      <c r="E35" s="18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45">
        <f t="shared" si="2"/>
        <v>0</v>
      </c>
      <c r="S35" s="45">
        <f t="shared" si="3"/>
        <v>0</v>
      </c>
      <c r="T35" s="47" t="s">
        <v>67</v>
      </c>
      <c r="U35" s="39" t="s">
        <v>67</v>
      </c>
      <c r="V35" s="44" t="s">
        <v>67</v>
      </c>
      <c r="W35" s="19"/>
    </row>
    <row r="36" spans="1:23" ht="24.75" customHeight="1">
      <c r="A36" s="25" t="s">
        <v>35</v>
      </c>
      <c r="B36" s="6"/>
      <c r="C36" s="9" t="s">
        <v>36</v>
      </c>
      <c r="D36" s="36">
        <f>SUM(D$37:D$40)</f>
        <v>139402930.54999998</v>
      </c>
      <c r="E36" s="19">
        <f aca="true" t="shared" si="8" ref="E36:W36">SUM(E$37:E$40)</f>
        <v>26471000</v>
      </c>
      <c r="F36" s="40">
        <f t="shared" si="8"/>
        <v>11103240.850000001</v>
      </c>
      <c r="G36" s="40">
        <f t="shared" si="8"/>
        <v>12671193.57</v>
      </c>
      <c r="H36" s="40">
        <f t="shared" si="8"/>
        <v>8779390.56</v>
      </c>
      <c r="I36" s="40">
        <f t="shared" si="8"/>
        <v>20033102.61</v>
      </c>
      <c r="J36" s="40">
        <f t="shared" si="8"/>
        <v>12793463.29</v>
      </c>
      <c r="K36" s="40">
        <f t="shared" si="8"/>
        <v>32642910.05</v>
      </c>
      <c r="L36" s="40">
        <f t="shared" si="8"/>
        <v>11391607.110000001</v>
      </c>
      <c r="M36" s="40">
        <f t="shared" si="8"/>
        <v>25185663.27</v>
      </c>
      <c r="N36" s="40">
        <f t="shared" si="8"/>
        <v>11643903.4</v>
      </c>
      <c r="O36" s="40">
        <f t="shared" si="8"/>
        <v>27536586.900000002</v>
      </c>
      <c r="P36" s="40">
        <f t="shared" si="8"/>
        <v>10415501.930000002</v>
      </c>
      <c r="Q36" s="40">
        <f t="shared" si="8"/>
        <v>38563875.89</v>
      </c>
      <c r="R36" s="44">
        <f t="shared" si="2"/>
        <v>66127107.14</v>
      </c>
      <c r="S36" s="44">
        <f t="shared" si="3"/>
        <v>156633332.29000002</v>
      </c>
      <c r="T36" s="48">
        <f>(S36-R36)/R36*100</f>
        <v>136.86705658904168</v>
      </c>
      <c r="U36" s="40">
        <f t="shared" si="6"/>
        <v>47.43595194096872</v>
      </c>
      <c r="V36" s="44">
        <f>(S36/E36)*100</f>
        <v>591.7167175021723</v>
      </c>
      <c r="W36" s="19">
        <f t="shared" si="8"/>
        <v>220583000</v>
      </c>
    </row>
    <row r="37" spans="1:23" ht="24.75" customHeight="1">
      <c r="A37" s="26" t="s">
        <v>35</v>
      </c>
      <c r="B37" s="16">
        <v>1</v>
      </c>
      <c r="C37" s="10" t="s">
        <v>37</v>
      </c>
      <c r="D37" s="35">
        <v>135123827.54</v>
      </c>
      <c r="E37" s="18">
        <v>24136000</v>
      </c>
      <c r="F37" s="39">
        <v>10908866.13</v>
      </c>
      <c r="G37" s="39">
        <v>12498701.84</v>
      </c>
      <c r="H37" s="39">
        <v>8243468.7</v>
      </c>
      <c r="I37" s="39">
        <v>19904594.09</v>
      </c>
      <c r="J37" s="39">
        <v>12306682.79</v>
      </c>
      <c r="K37" s="39">
        <v>28627114.67</v>
      </c>
      <c r="L37" s="39">
        <v>11307844.63</v>
      </c>
      <c r="M37" s="39">
        <v>24902374.41</v>
      </c>
      <c r="N37" s="39">
        <v>11375823.32</v>
      </c>
      <c r="O37" s="39">
        <v>26365743.18</v>
      </c>
      <c r="P37" s="39">
        <v>10338502.72</v>
      </c>
      <c r="Q37" s="39">
        <v>32275623.65</v>
      </c>
      <c r="R37" s="45">
        <f t="shared" si="2"/>
        <v>64481188.29</v>
      </c>
      <c r="S37" s="45">
        <f t="shared" si="3"/>
        <v>144574151.84</v>
      </c>
      <c r="T37" s="47">
        <f>(S37-R37)/R37*100</f>
        <v>124.21136407999657</v>
      </c>
      <c r="U37" s="39">
        <f t="shared" si="6"/>
        <v>47.720072369110454</v>
      </c>
      <c r="V37" s="45">
        <f>(S37/E37)*100</f>
        <v>598.997977461054</v>
      </c>
      <c r="W37" s="18">
        <v>206010000</v>
      </c>
    </row>
    <row r="38" spans="1:23" ht="24.75" customHeight="1">
      <c r="A38" s="26" t="s">
        <v>35</v>
      </c>
      <c r="B38" s="16">
        <v>2</v>
      </c>
      <c r="C38" s="10" t="s">
        <v>38</v>
      </c>
      <c r="D38" s="35"/>
      <c r="E38" s="18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5">
        <f t="shared" si="2"/>
        <v>0</v>
      </c>
      <c r="S38" s="45">
        <f t="shared" si="3"/>
        <v>0</v>
      </c>
      <c r="T38" s="47" t="s">
        <v>67</v>
      </c>
      <c r="U38" s="39" t="s">
        <v>67</v>
      </c>
      <c r="V38" s="45" t="s">
        <v>67</v>
      </c>
      <c r="W38" s="18"/>
    </row>
    <row r="39" spans="1:23" ht="24.75" customHeight="1">
      <c r="A39" s="26" t="s">
        <v>35</v>
      </c>
      <c r="B39" s="16">
        <v>3</v>
      </c>
      <c r="C39" s="10" t="s">
        <v>39</v>
      </c>
      <c r="D39" s="35">
        <v>448153.01</v>
      </c>
      <c r="E39" s="18">
        <v>307000</v>
      </c>
      <c r="F39" s="39">
        <v>650</v>
      </c>
      <c r="G39" s="39"/>
      <c r="H39" s="39">
        <v>49516.81</v>
      </c>
      <c r="I39" s="39">
        <v>8591.25</v>
      </c>
      <c r="J39" s="39">
        <v>11088.39</v>
      </c>
      <c r="K39" s="39">
        <v>25500</v>
      </c>
      <c r="L39" s="39">
        <v>5728.17</v>
      </c>
      <c r="M39" s="39">
        <v>93803</v>
      </c>
      <c r="N39" s="39">
        <v>67952.96</v>
      </c>
      <c r="O39" s="39">
        <v>876502.87</v>
      </c>
      <c r="P39" s="39"/>
      <c r="Q39" s="39">
        <v>688930.84</v>
      </c>
      <c r="R39" s="45">
        <f t="shared" si="2"/>
        <v>134936.33000000002</v>
      </c>
      <c r="S39" s="45">
        <f t="shared" si="3"/>
        <v>1693327.96</v>
      </c>
      <c r="T39" s="47">
        <f>(S39-R39)/R39*100</f>
        <v>1154.908859608083</v>
      </c>
      <c r="U39" s="39">
        <f t="shared" si="6"/>
        <v>30.109432936755244</v>
      </c>
      <c r="V39" s="45">
        <f>(S39/E39)*100</f>
        <v>551.5726254071661</v>
      </c>
      <c r="W39" s="18">
        <v>2013000</v>
      </c>
    </row>
    <row r="40" spans="1:23" ht="24.75" customHeight="1">
      <c r="A40" s="26" t="s">
        <v>35</v>
      </c>
      <c r="B40" s="16">
        <v>9</v>
      </c>
      <c r="C40" s="10" t="s">
        <v>40</v>
      </c>
      <c r="D40" s="35">
        <v>3830950</v>
      </c>
      <c r="E40" s="18">
        <v>2028000</v>
      </c>
      <c r="F40" s="39">
        <v>193724.72</v>
      </c>
      <c r="G40" s="39">
        <v>172491.73</v>
      </c>
      <c r="H40" s="39">
        <v>486405.05</v>
      </c>
      <c r="I40" s="39">
        <v>119917.27</v>
      </c>
      <c r="J40" s="39">
        <v>475692.11</v>
      </c>
      <c r="K40" s="39">
        <v>3990295.38</v>
      </c>
      <c r="L40" s="39">
        <v>78034.31</v>
      </c>
      <c r="M40" s="39">
        <v>189485.86</v>
      </c>
      <c r="N40" s="39">
        <v>200127.12</v>
      </c>
      <c r="O40" s="39">
        <v>294340.85</v>
      </c>
      <c r="P40" s="39">
        <v>76999.21</v>
      </c>
      <c r="Q40" s="39">
        <v>5599321.4</v>
      </c>
      <c r="R40" s="45">
        <f t="shared" si="2"/>
        <v>1510982.52</v>
      </c>
      <c r="S40" s="45">
        <f t="shared" si="3"/>
        <v>10365852.49</v>
      </c>
      <c r="T40" s="47">
        <f>(S40-R40)/R40*100</f>
        <v>586.033911894626</v>
      </c>
      <c r="U40" s="39">
        <f t="shared" si="6"/>
        <v>39.44145760190032</v>
      </c>
      <c r="V40" s="45">
        <f>(S40/E40)*100</f>
        <v>511.13671055226826</v>
      </c>
      <c r="W40" s="18">
        <v>12560000</v>
      </c>
    </row>
    <row r="41" spans="1:23" ht="24.75" customHeight="1">
      <c r="A41" s="27">
        <v>6</v>
      </c>
      <c r="B41" s="7"/>
      <c r="C41" s="11" t="s">
        <v>41</v>
      </c>
      <c r="D41" s="36">
        <f>SUM(D$42:D$45)</f>
        <v>9915.46</v>
      </c>
      <c r="E41" s="19">
        <f aca="true" t="shared" si="9" ref="E41:W41">SUM(E$42:E$45)</f>
        <v>11000</v>
      </c>
      <c r="F41" s="40">
        <f t="shared" si="9"/>
        <v>3823.51</v>
      </c>
      <c r="G41" s="40">
        <f t="shared" si="9"/>
        <v>0</v>
      </c>
      <c r="H41" s="40">
        <f t="shared" si="9"/>
        <v>0</v>
      </c>
      <c r="I41" s="40">
        <f t="shared" si="9"/>
        <v>0</v>
      </c>
      <c r="J41" s="40">
        <f t="shared" si="9"/>
        <v>0</v>
      </c>
      <c r="K41" s="40">
        <f t="shared" si="9"/>
        <v>0</v>
      </c>
      <c r="L41" s="40">
        <f t="shared" si="9"/>
        <v>0</v>
      </c>
      <c r="M41" s="40">
        <f t="shared" si="9"/>
        <v>0</v>
      </c>
      <c r="N41" s="40">
        <f t="shared" si="9"/>
        <v>0</v>
      </c>
      <c r="O41" s="40">
        <f t="shared" si="9"/>
        <v>0</v>
      </c>
      <c r="P41" s="40">
        <f t="shared" si="9"/>
        <v>0</v>
      </c>
      <c r="Q41" s="40">
        <f t="shared" si="9"/>
        <v>0</v>
      </c>
      <c r="R41" s="44">
        <f t="shared" si="2"/>
        <v>3823.51</v>
      </c>
      <c r="S41" s="44">
        <f t="shared" si="3"/>
        <v>0</v>
      </c>
      <c r="T41" s="48">
        <f>(S41-R41)/R41*100</f>
        <v>-100</v>
      </c>
      <c r="U41" s="40">
        <f t="shared" si="6"/>
        <v>38.56109550136858</v>
      </c>
      <c r="V41" s="44">
        <f>(S41/E41)*100</f>
        <v>0</v>
      </c>
      <c r="W41" s="19">
        <f t="shared" si="9"/>
        <v>0</v>
      </c>
    </row>
    <row r="42" spans="1:23" ht="24.75" customHeight="1">
      <c r="A42" s="24">
        <v>6</v>
      </c>
      <c r="B42" s="16">
        <v>1</v>
      </c>
      <c r="C42" s="12" t="s">
        <v>42</v>
      </c>
      <c r="D42" s="35"/>
      <c r="E42" s="18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45">
        <f t="shared" si="2"/>
        <v>0</v>
      </c>
      <c r="S42" s="45">
        <f t="shared" si="3"/>
        <v>0</v>
      </c>
      <c r="T42" s="47" t="s">
        <v>67</v>
      </c>
      <c r="U42" s="39" t="s">
        <v>67</v>
      </c>
      <c r="V42" s="44" t="s">
        <v>67</v>
      </c>
      <c r="W42" s="19"/>
    </row>
    <row r="43" spans="1:23" ht="24.75" customHeight="1">
      <c r="A43" s="24">
        <v>6</v>
      </c>
      <c r="B43" s="16">
        <v>2</v>
      </c>
      <c r="C43" s="12" t="s">
        <v>43</v>
      </c>
      <c r="D43" s="35">
        <v>9915.46</v>
      </c>
      <c r="E43" s="18">
        <v>11000</v>
      </c>
      <c r="F43" s="39">
        <v>3823.51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45">
        <f t="shared" si="2"/>
        <v>3823.51</v>
      </c>
      <c r="S43" s="45">
        <f t="shared" si="3"/>
        <v>0</v>
      </c>
      <c r="T43" s="47">
        <f>(S43-R43)/R43*100</f>
        <v>-100</v>
      </c>
      <c r="U43" s="39">
        <f t="shared" si="6"/>
        <v>38.56109550136858</v>
      </c>
      <c r="V43" s="45">
        <f>(S43/E43)*100</f>
        <v>0</v>
      </c>
      <c r="W43" s="19"/>
    </row>
    <row r="44" spans="1:23" ht="24.75" customHeight="1">
      <c r="A44" s="24">
        <v>6</v>
      </c>
      <c r="B44" s="16">
        <v>3</v>
      </c>
      <c r="C44" s="12" t="s">
        <v>44</v>
      </c>
      <c r="D44" s="35"/>
      <c r="E44" s="18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45">
        <f t="shared" si="2"/>
        <v>0</v>
      </c>
      <c r="S44" s="45">
        <f t="shared" si="3"/>
        <v>0</v>
      </c>
      <c r="T44" s="47" t="s">
        <v>67</v>
      </c>
      <c r="U44" s="39" t="s">
        <v>67</v>
      </c>
      <c r="V44" s="44" t="s">
        <v>67</v>
      </c>
      <c r="W44" s="19"/>
    </row>
    <row r="45" spans="1:23" ht="24.75" customHeight="1">
      <c r="A45" s="24">
        <v>6</v>
      </c>
      <c r="B45" s="16">
        <v>9</v>
      </c>
      <c r="C45" s="12" t="s">
        <v>45</v>
      </c>
      <c r="D45" s="35"/>
      <c r="E45" s="18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45">
        <f t="shared" si="2"/>
        <v>0</v>
      </c>
      <c r="S45" s="45">
        <f t="shared" si="3"/>
        <v>0</v>
      </c>
      <c r="T45" s="47" t="s">
        <v>67</v>
      </c>
      <c r="U45" s="39" t="s">
        <v>67</v>
      </c>
      <c r="V45" s="44" t="s">
        <v>67</v>
      </c>
      <c r="W45" s="19"/>
    </row>
    <row r="46" spans="1:23" ht="24.75" customHeight="1">
      <c r="A46" s="27">
        <v>8</v>
      </c>
      <c r="B46" s="7"/>
      <c r="C46" s="11" t="s">
        <v>46</v>
      </c>
      <c r="D46" s="36">
        <f>SUM(D$47:D$48)</f>
        <v>0</v>
      </c>
      <c r="E46" s="19">
        <f aca="true" t="shared" si="10" ref="E46:W46">SUM(E$47:E$48)</f>
        <v>0</v>
      </c>
      <c r="F46" s="40">
        <f t="shared" si="10"/>
        <v>0</v>
      </c>
      <c r="G46" s="40">
        <f t="shared" si="10"/>
        <v>0</v>
      </c>
      <c r="H46" s="40">
        <f t="shared" si="10"/>
        <v>0</v>
      </c>
      <c r="I46" s="40">
        <f t="shared" si="10"/>
        <v>0</v>
      </c>
      <c r="J46" s="40">
        <f t="shared" si="10"/>
        <v>0</v>
      </c>
      <c r="K46" s="40">
        <f t="shared" si="10"/>
        <v>0</v>
      </c>
      <c r="L46" s="40">
        <f t="shared" si="10"/>
        <v>0</v>
      </c>
      <c r="M46" s="40">
        <f t="shared" si="10"/>
        <v>0</v>
      </c>
      <c r="N46" s="40">
        <f t="shared" si="10"/>
        <v>0</v>
      </c>
      <c r="O46" s="40">
        <f t="shared" si="10"/>
        <v>0</v>
      </c>
      <c r="P46" s="40">
        <f t="shared" si="10"/>
        <v>0</v>
      </c>
      <c r="Q46" s="40">
        <f t="shared" si="10"/>
        <v>0</v>
      </c>
      <c r="R46" s="44">
        <f t="shared" si="2"/>
        <v>0</v>
      </c>
      <c r="S46" s="44">
        <f t="shared" si="3"/>
        <v>0</v>
      </c>
      <c r="T46" s="47" t="s">
        <v>67</v>
      </c>
      <c r="U46" s="39" t="s">
        <v>67</v>
      </c>
      <c r="V46" s="44" t="s">
        <v>67</v>
      </c>
      <c r="W46" s="19">
        <f t="shared" si="10"/>
        <v>0</v>
      </c>
    </row>
    <row r="47" spans="1:23" ht="24.75" customHeight="1">
      <c r="A47" s="24">
        <v>8</v>
      </c>
      <c r="B47" s="16">
        <v>1</v>
      </c>
      <c r="C47" s="13" t="s">
        <v>47</v>
      </c>
      <c r="D47" s="35"/>
      <c r="E47" s="18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45">
        <f t="shared" si="2"/>
        <v>0</v>
      </c>
      <c r="S47" s="45">
        <f t="shared" si="3"/>
        <v>0</v>
      </c>
      <c r="T47" s="47" t="s">
        <v>67</v>
      </c>
      <c r="U47" s="39" t="s">
        <v>67</v>
      </c>
      <c r="V47" s="44" t="s">
        <v>67</v>
      </c>
      <c r="W47" s="19"/>
    </row>
    <row r="48" spans="1:23" ht="24.75" customHeight="1">
      <c r="A48" s="24">
        <v>8</v>
      </c>
      <c r="B48" s="16">
        <v>2</v>
      </c>
      <c r="C48" s="13" t="s">
        <v>48</v>
      </c>
      <c r="D48" s="35"/>
      <c r="E48" s="18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45">
        <f t="shared" si="2"/>
        <v>0</v>
      </c>
      <c r="S48" s="45">
        <f t="shared" si="3"/>
        <v>0</v>
      </c>
      <c r="T48" s="47" t="s">
        <v>67</v>
      </c>
      <c r="U48" s="39" t="s">
        <v>67</v>
      </c>
      <c r="V48" s="44" t="s">
        <v>67</v>
      </c>
      <c r="W48" s="19"/>
    </row>
    <row r="49" spans="1:23" ht="24.75" customHeight="1">
      <c r="A49" s="27" t="s">
        <v>49</v>
      </c>
      <c r="B49" s="7"/>
      <c r="C49" s="11" t="s">
        <v>50</v>
      </c>
      <c r="D49" s="36">
        <f>SUM(D$50:D$55)</f>
        <v>2070656.14</v>
      </c>
      <c r="E49" s="19">
        <f aca="true" t="shared" si="11" ref="E49:W49">SUM(E$50:E$55)</f>
        <v>545000</v>
      </c>
      <c r="F49" s="40">
        <f t="shared" si="11"/>
        <v>176404.29</v>
      </c>
      <c r="G49" s="40">
        <f t="shared" si="11"/>
        <v>249198</v>
      </c>
      <c r="H49" s="40">
        <f t="shared" si="11"/>
        <v>270406.51</v>
      </c>
      <c r="I49" s="40">
        <f t="shared" si="11"/>
        <v>255252.07</v>
      </c>
      <c r="J49" s="40">
        <f t="shared" si="11"/>
        <v>202610.05</v>
      </c>
      <c r="K49" s="40">
        <f t="shared" si="11"/>
        <v>689943.5399999999</v>
      </c>
      <c r="L49" s="40">
        <f t="shared" si="11"/>
        <v>41409.67</v>
      </c>
      <c r="M49" s="40">
        <f t="shared" si="11"/>
        <v>131650.53</v>
      </c>
      <c r="N49" s="40">
        <f t="shared" si="11"/>
        <v>6184.71</v>
      </c>
      <c r="O49" s="40">
        <f t="shared" si="11"/>
        <v>104531.68999999999</v>
      </c>
      <c r="P49" s="40">
        <f t="shared" si="11"/>
        <v>174166.77</v>
      </c>
      <c r="Q49" s="40">
        <f t="shared" si="11"/>
        <v>433617.77999999997</v>
      </c>
      <c r="R49" s="44">
        <f t="shared" si="2"/>
        <v>871182.0000000001</v>
      </c>
      <c r="S49" s="44">
        <f t="shared" si="3"/>
        <v>1864193.6099999999</v>
      </c>
      <c r="T49" s="48">
        <f>(S49-R49)/R49*100</f>
        <v>113.98440394773992</v>
      </c>
      <c r="U49" s="40">
        <f t="shared" si="6"/>
        <v>42.07275091073306</v>
      </c>
      <c r="V49" s="44">
        <f>(S49/E49)*100</f>
        <v>342.0538733944954</v>
      </c>
      <c r="W49" s="19">
        <f t="shared" si="11"/>
        <v>2820000</v>
      </c>
    </row>
    <row r="50" spans="1:23" ht="24.75" customHeight="1">
      <c r="A50" s="28" t="s">
        <v>49</v>
      </c>
      <c r="B50" s="16">
        <v>1</v>
      </c>
      <c r="C50" s="14" t="s">
        <v>10</v>
      </c>
      <c r="D50" s="35">
        <v>1853134.15</v>
      </c>
      <c r="E50" s="18">
        <v>540000</v>
      </c>
      <c r="F50" s="39">
        <v>170757.07</v>
      </c>
      <c r="G50" s="39">
        <v>71104.87</v>
      </c>
      <c r="H50" s="39">
        <v>251827.15</v>
      </c>
      <c r="I50" s="39">
        <v>236422.75</v>
      </c>
      <c r="J50" s="39">
        <v>197614.61</v>
      </c>
      <c r="K50" s="39">
        <v>656311.95</v>
      </c>
      <c r="L50" s="39">
        <v>30021.52</v>
      </c>
      <c r="M50" s="39">
        <v>121519.49</v>
      </c>
      <c r="N50" s="39">
        <v>2441.28</v>
      </c>
      <c r="O50" s="39">
        <v>103569.4</v>
      </c>
      <c r="P50" s="39">
        <v>157874.09</v>
      </c>
      <c r="Q50" s="39">
        <v>332679.72</v>
      </c>
      <c r="R50" s="45">
        <f t="shared" si="2"/>
        <v>810535.72</v>
      </c>
      <c r="S50" s="45">
        <f t="shared" si="3"/>
        <v>1521608.18</v>
      </c>
      <c r="T50" s="47">
        <f>(S50-R50)/R50*100</f>
        <v>87.7287012101083</v>
      </c>
      <c r="U50" s="39">
        <f t="shared" si="6"/>
        <v>43.73864245068281</v>
      </c>
      <c r="V50" s="45">
        <f>(S50/E50)*100</f>
        <v>281.7792925925926</v>
      </c>
      <c r="W50" s="18">
        <v>2500000</v>
      </c>
    </row>
    <row r="51" spans="1:23" ht="24.75" customHeight="1">
      <c r="A51" s="28" t="s">
        <v>49</v>
      </c>
      <c r="B51" s="16">
        <v>2</v>
      </c>
      <c r="C51" s="8" t="s">
        <v>19</v>
      </c>
      <c r="D51" s="42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>
        <v>0</v>
      </c>
      <c r="Q51" s="18"/>
      <c r="R51" s="45">
        <f t="shared" si="2"/>
        <v>0</v>
      </c>
      <c r="S51" s="45">
        <f t="shared" si="3"/>
        <v>0</v>
      </c>
      <c r="T51" s="47" t="s">
        <v>67</v>
      </c>
      <c r="U51" s="39" t="s">
        <v>67</v>
      </c>
      <c r="V51" s="45" t="s">
        <v>67</v>
      </c>
      <c r="W51" s="18"/>
    </row>
    <row r="52" spans="1:23" ht="24.75" customHeight="1">
      <c r="A52" s="28" t="s">
        <v>49</v>
      </c>
      <c r="B52" s="16">
        <v>3</v>
      </c>
      <c r="C52" s="8" t="s">
        <v>21</v>
      </c>
      <c r="D52" s="35">
        <v>212223.99</v>
      </c>
      <c r="E52" s="18">
        <v>5000</v>
      </c>
      <c r="F52" s="39">
        <v>5567.22</v>
      </c>
      <c r="G52" s="39">
        <v>178093.13</v>
      </c>
      <c r="H52" s="39">
        <v>14871.06</v>
      </c>
      <c r="I52" s="39">
        <v>18829.32</v>
      </c>
      <c r="J52" s="39">
        <v>4995.44</v>
      </c>
      <c r="K52" s="39">
        <v>33631.59</v>
      </c>
      <c r="L52" s="39">
        <v>11388.15</v>
      </c>
      <c r="M52" s="39">
        <v>10131.04</v>
      </c>
      <c r="N52" s="39">
        <v>3743.43</v>
      </c>
      <c r="O52" s="39">
        <v>962.29</v>
      </c>
      <c r="P52" s="39">
        <v>16292.68</v>
      </c>
      <c r="Q52" s="39">
        <v>100938.06</v>
      </c>
      <c r="R52" s="45">
        <f t="shared" si="2"/>
        <v>56857.979999999996</v>
      </c>
      <c r="S52" s="45">
        <f t="shared" si="3"/>
        <v>342585.43000000005</v>
      </c>
      <c r="T52" s="47">
        <f>(S52-R52)/R52*100</f>
        <v>502.5283170453823</v>
      </c>
      <c r="U52" s="39">
        <f t="shared" si="6"/>
        <v>26.791495155660773</v>
      </c>
      <c r="V52" s="45">
        <f>(S52/E52)*100</f>
        <v>6851.708600000001</v>
      </c>
      <c r="W52" s="18">
        <v>320000</v>
      </c>
    </row>
    <row r="53" spans="1:23" ht="24.75" customHeight="1">
      <c r="A53" s="28" t="s">
        <v>49</v>
      </c>
      <c r="B53" s="16">
        <v>4</v>
      </c>
      <c r="C53" s="8" t="s">
        <v>29</v>
      </c>
      <c r="D53" s="35">
        <v>1509.7</v>
      </c>
      <c r="E53" s="18">
        <v>0</v>
      </c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45">
        <f t="shared" si="2"/>
        <v>0</v>
      </c>
      <c r="S53" s="45">
        <f t="shared" si="3"/>
        <v>0</v>
      </c>
      <c r="T53" s="47">
        <v>0</v>
      </c>
      <c r="U53" s="39">
        <f t="shared" si="6"/>
        <v>0</v>
      </c>
      <c r="V53" s="45">
        <v>0</v>
      </c>
      <c r="W53" s="18"/>
    </row>
    <row r="54" spans="1:23" s="5" customFormat="1" ht="24.75" customHeight="1">
      <c r="A54" s="28" t="s">
        <v>49</v>
      </c>
      <c r="B54" s="16">
        <v>5</v>
      </c>
      <c r="C54" s="8" t="s">
        <v>36</v>
      </c>
      <c r="D54" s="35">
        <v>3788.3</v>
      </c>
      <c r="E54" s="18">
        <v>0</v>
      </c>
      <c r="F54" s="39">
        <v>80</v>
      </c>
      <c r="G54" s="39"/>
      <c r="H54" s="39">
        <v>3708.3</v>
      </c>
      <c r="I54" s="39"/>
      <c r="J54" s="39"/>
      <c r="K54" s="39"/>
      <c r="L54" s="39"/>
      <c r="M54" s="39"/>
      <c r="N54" s="39"/>
      <c r="O54" s="39"/>
      <c r="P54" s="39"/>
      <c r="Q54" s="39"/>
      <c r="R54" s="45">
        <f t="shared" si="2"/>
        <v>3788.3</v>
      </c>
      <c r="S54" s="45">
        <f t="shared" si="3"/>
        <v>0</v>
      </c>
      <c r="T54" s="47">
        <f>(S54-R54)/R54*100</f>
        <v>-100</v>
      </c>
      <c r="U54" s="39">
        <f t="shared" si="6"/>
        <v>100</v>
      </c>
      <c r="V54" s="45">
        <v>0</v>
      </c>
      <c r="W54" s="19"/>
    </row>
    <row r="55" spans="1:23" ht="24.75" customHeight="1" thickBot="1">
      <c r="A55" s="29" t="s">
        <v>49</v>
      </c>
      <c r="B55" s="30">
        <v>6</v>
      </c>
      <c r="C55" s="31" t="s">
        <v>41</v>
      </c>
      <c r="D55" s="37"/>
      <c r="E55" s="32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6">
        <f t="shared" si="2"/>
        <v>0</v>
      </c>
      <c r="S55" s="46">
        <f t="shared" si="3"/>
        <v>0</v>
      </c>
      <c r="T55" s="41"/>
      <c r="U55" s="41"/>
      <c r="V55" s="41"/>
      <c r="W55" s="32"/>
    </row>
    <row r="56" spans="3:12" ht="24.75" customHeight="1">
      <c r="C56" s="54" t="s">
        <v>63</v>
      </c>
      <c r="D56" s="54"/>
      <c r="E56" s="54"/>
      <c r="F56" s="54"/>
      <c r="G56" s="54"/>
      <c r="H56" s="54"/>
      <c r="I56" s="54"/>
      <c r="J56" s="54"/>
      <c r="K56" s="54"/>
      <c r="L56" s="54"/>
    </row>
    <row r="57" spans="3:13" ht="24.75" customHeight="1">
      <c r="C57" s="59" t="s">
        <v>64</v>
      </c>
      <c r="D57" s="59"/>
      <c r="E57" s="59"/>
      <c r="F57" s="59"/>
      <c r="G57" s="59"/>
      <c r="H57" s="59"/>
      <c r="I57" s="59"/>
      <c r="J57" s="59"/>
      <c r="K57" s="59"/>
      <c r="L57" s="59"/>
      <c r="M57" s="59"/>
    </row>
  </sheetData>
  <sheetProtection/>
  <mergeCells count="17">
    <mergeCell ref="C57:M57"/>
    <mergeCell ref="C1:U1"/>
    <mergeCell ref="D3:D4"/>
    <mergeCell ref="E3:E4"/>
    <mergeCell ref="F3:G3"/>
    <mergeCell ref="H3:I3"/>
    <mergeCell ref="J3:K3"/>
    <mergeCell ref="P3:Q3"/>
    <mergeCell ref="R3:S3"/>
    <mergeCell ref="L3:M3"/>
    <mergeCell ref="N3:O3"/>
    <mergeCell ref="W3:W4"/>
    <mergeCell ref="T3:T4"/>
    <mergeCell ref="U3:V3"/>
    <mergeCell ref="C56:L56"/>
    <mergeCell ref="A5:C5"/>
    <mergeCell ref="A3:C4"/>
  </mergeCells>
  <printOptions/>
  <pageMargins left="0.25" right="0.25" top="0.75" bottom="0.75" header="0.3" footer="0.3"/>
  <pageSetup fitToHeight="1" fitToWidth="1" horizontalDpi="600" verticalDpi="600" orientation="landscape" paperSize="9" scale="34" r:id="rId1"/>
  <ignoredErrors>
    <ignoredError sqref="A6:A8 B14 A9:A43 A44:A55 B21 B29 B36 B41 B46 B4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BUMKO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Rezzan KAYNAK</dc:creator>
  <cp:keywords/>
  <dc:description/>
  <cp:lastModifiedBy>Recep ÖZYURT 94543</cp:lastModifiedBy>
  <cp:lastPrinted>2021-07-28T07:34:56Z</cp:lastPrinted>
  <dcterms:created xsi:type="dcterms:W3CDTF">2006-02-08T13:34:16Z</dcterms:created>
  <dcterms:modified xsi:type="dcterms:W3CDTF">2021-07-29T08:03:47Z</dcterms:modified>
  <cp:category/>
  <cp:version/>
  <cp:contentType/>
  <cp:contentStatus/>
</cp:coreProperties>
</file>